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TRANSPARENCIA Y PUBLICACIÓN DATOS\Para remitir a Comunicación\2025\"/>
    </mc:Choice>
  </mc:AlternateContent>
  <xr:revisionPtr revIDLastSave="0" documentId="13_ncr:1_{D49F5CE9-8F98-4987-A803-CDA43DF8EFD7}" xr6:coauthVersionLast="47" xr6:coauthVersionMax="47" xr10:uidLastSave="{00000000-0000-0000-0000-000000000000}"/>
  <bookViews>
    <workbookView xWindow="-108" yWindow="-108" windowWidth="23256" windowHeight="12456" xr2:uid="{16D1285E-82AE-4098-8ACF-802FF26DD08F}"/>
  </bookViews>
  <sheets>
    <sheet name="Estadísticas PYMES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D45" i="1"/>
  <c r="I44" i="1"/>
  <c r="H44" i="1"/>
  <c r="J44" i="1" s="1"/>
  <c r="I43" i="1"/>
  <c r="H43" i="1"/>
  <c r="J43" i="1" s="1"/>
  <c r="E45" i="1"/>
  <c r="C45" i="1"/>
  <c r="B45" i="1"/>
  <c r="F10" i="1"/>
  <c r="E10" i="1"/>
  <c r="I9" i="1"/>
  <c r="H9" i="1"/>
  <c r="J9" i="1" s="1"/>
  <c r="H8" i="1"/>
  <c r="I8" i="1"/>
  <c r="D10" i="1"/>
  <c r="I7" i="1"/>
  <c r="J8" i="1" l="1"/>
  <c r="I10" i="1"/>
  <c r="A24" i="1" s="1"/>
  <c r="G10" i="1"/>
  <c r="I42" i="1"/>
  <c r="I45" i="1" s="1"/>
  <c r="A59" i="1" s="1"/>
  <c r="H7" i="1"/>
  <c r="B10" i="1"/>
  <c r="C10" i="1"/>
  <c r="H42" i="1"/>
  <c r="J42" i="1" l="1"/>
  <c r="J45" i="1" s="1"/>
  <c r="B59" i="1" s="1"/>
  <c r="H45" i="1"/>
  <c r="J7" i="1"/>
  <c r="J10" i="1" s="1"/>
  <c r="B24" i="1" s="1"/>
  <c r="H10" i="1"/>
  <c r="D19" i="1" l="1"/>
  <c r="E19" i="1"/>
  <c r="F19" i="1"/>
  <c r="C19" i="1"/>
  <c r="C54" i="1"/>
  <c r="E54" i="1" l="1"/>
  <c r="F54" i="1"/>
  <c r="B19" i="1"/>
  <c r="D54" i="1"/>
  <c r="B54" i="1"/>
  <c r="G19" i="1"/>
  <c r="G54" i="1"/>
</calcChain>
</file>

<file path=xl/sharedStrings.xml><?xml version="1.0" encoding="utf-8"?>
<sst xmlns="http://schemas.openxmlformats.org/spreadsheetml/2006/main" count="63" uniqueCount="19">
  <si>
    <t xml:space="preserve">    Porcentaje de participación de pymes en contratos formalizados en 2025</t>
  </si>
  <si>
    <t>Número de contratos</t>
  </si>
  <si>
    <t>ABIERTO SIMPLIFICADO</t>
  </si>
  <si>
    <t>NEGOCIADO SIN PUBLICIDAD</t>
  </si>
  <si>
    <t>Nº total contratos</t>
  </si>
  <si>
    <t>Nº contratos con PYMES</t>
  </si>
  <si>
    <t>Nº contratos con Gran Empresa</t>
  </si>
  <si>
    <t>Total</t>
  </si>
  <si>
    <t>PYMES</t>
  </si>
  <si>
    <t>Obras</t>
  </si>
  <si>
    <t>Servicios</t>
  </si>
  <si>
    <t>Suministros</t>
  </si>
  <si>
    <t>ABIERTO</t>
  </si>
  <si>
    <t>PYME</t>
  </si>
  <si>
    <t>Gran Empresa</t>
  </si>
  <si>
    <t>Importe adjudicación</t>
  </si>
  <si>
    <t>Importe adjudicado a PYMEs</t>
  </si>
  <si>
    <t>Importe adjudicado a Gran Empresa</t>
  </si>
  <si>
    <t>Importe 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</si>
</sst>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6"/>
      <name val="Gill Sans MT"/>
      <family val="2"/>
    </font>
    <font>
      <b/>
      <sz val="14"/>
      <color theme="1"/>
      <name val="Gill Sans MT"/>
      <family val="2"/>
    </font>
    <font>
      <b/>
      <sz val="11"/>
      <color rgb="FF626469"/>
      <name val="Gill Sans MT"/>
      <family val="2"/>
    </font>
    <font>
      <b/>
      <sz val="11"/>
      <color indexed="8"/>
      <name val="Gill Sans MT"/>
      <family val="2"/>
    </font>
    <font>
      <b/>
      <sz val="11"/>
      <color theme="1"/>
      <name val="Gill Sans MT"/>
      <family val="2"/>
    </font>
    <font>
      <sz val="11"/>
      <color indexed="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7" fillId="4" borderId="5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6" fillId="3" borderId="8" xfId="0" applyFont="1" applyFill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left" vertical="top" wrapText="1" readingOrder="1"/>
      <protection locked="0"/>
    </xf>
    <xf numFmtId="1" fontId="8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8" fillId="5" borderId="2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 applyProtection="1">
      <alignment horizontal="center" vertical="center" wrapText="1" readingOrder="1"/>
      <protection locked="0"/>
    </xf>
    <xf numFmtId="10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6" fillId="3" borderId="3" xfId="0" applyFont="1" applyFill="1" applyBorder="1" applyAlignment="1" applyProtection="1">
      <alignment horizontal="center" vertical="center" readingOrder="1"/>
      <protection locked="0"/>
    </xf>
    <xf numFmtId="0" fontId="7" fillId="4" borderId="4" xfId="0" applyFont="1" applyFill="1" applyBorder="1" applyAlignment="1" applyProtection="1">
      <alignment vertical="top"/>
      <protection locked="0"/>
    </xf>
    <xf numFmtId="44" fontId="8" fillId="0" borderId="6" xfId="1" applyFont="1" applyBorder="1" applyAlignment="1" applyProtection="1">
      <alignment horizontal="center" vertical="top" wrapText="1" readingOrder="1"/>
      <protection locked="0"/>
    </xf>
    <xf numFmtId="44" fontId="2" fillId="0" borderId="6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Contratos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23B-40C7-985F-7A1F66CBF2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23B-40C7-985F-7A1F66CBF2D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PYMES 2025'!$A$23:$B$23</c:f>
              <c:strCache>
                <c:ptCount val="2"/>
                <c:pt idx="0">
                  <c:v>PYME</c:v>
                </c:pt>
                <c:pt idx="1">
                  <c:v>Gran Empresa</c:v>
                </c:pt>
              </c:strCache>
            </c:strRef>
          </c:cat>
          <c:val>
            <c:numRef>
              <c:f>'Estadísticas PYMES 2025'!$A$24:$B$24</c:f>
              <c:numCache>
                <c:formatCode>0</c:formatCode>
                <c:ptCount val="2"/>
                <c:pt idx="0">
                  <c:v>33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3B-40C7-985F-7A1F66CBF2D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Adjudicado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168-4045-93D9-4B39D6FFEA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168-4045-93D9-4B39D6FFEA9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PYMES 2025'!$A$58:$B$58</c:f>
              <c:strCache>
                <c:ptCount val="2"/>
                <c:pt idx="0">
                  <c:v>PYME</c:v>
                </c:pt>
                <c:pt idx="1">
                  <c:v>Gran Empresa</c:v>
                </c:pt>
              </c:strCache>
            </c:strRef>
          </c:cat>
          <c:val>
            <c:numRef>
              <c:f>'Estadísticas PYMES 2025'!$A$59:$B$59</c:f>
              <c:numCache>
                <c:formatCode>_("€"* #,##0.00_);_("€"* \(#,##0.00\);_("€"* "-"??_);_(@_)</c:formatCode>
                <c:ptCount val="2"/>
                <c:pt idx="0">
                  <c:v>4898677.5600000005</c:v>
                </c:pt>
                <c:pt idx="1">
                  <c:v>13229561.876666667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68-4045-93D9-4B39D6FFEA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372427</xdr:colOff>
      <xdr:row>19</xdr:row>
      <xdr:rowOff>212407</xdr:rowOff>
    </xdr:from>
    <xdr:to>
      <xdr:col>8</xdr:col>
      <xdr:colOff>22412</xdr:colOff>
      <xdr:row>34</xdr:row>
      <xdr:rowOff>33618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2E1CFA-C995-4C95-9CCB-206DD19D0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416521</xdr:colOff>
      <xdr:row>55</xdr:row>
      <xdr:rowOff>16136</xdr:rowOff>
    </xdr:from>
    <xdr:to>
      <xdr:col>8</xdr:col>
      <xdr:colOff>56029</xdr:colOff>
      <xdr:row>70</xdr:row>
      <xdr:rowOff>212912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1D3C6F-2D01-4B96-8215-A1821783F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ENCIA%20Y%20PUBLICACI&#211;N%20DATOS\Documentos%20trabajo\ICO%20Contratos%20(LAI)%20revisado.xlsx" TargetMode="External"/><Relationship Id="rId1" Type="http://schemas.openxmlformats.org/officeDocument/2006/relationships/externalLinkPath" Target="/TRANSPARENCIA%20Y%20PUBLICACI&#211;N%20DATOS/Documentos%20trabajo/ICO%20Contratos%20(LAI)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atos Menores"/>
      <sheetName val="Contratos"/>
      <sheetName val="Modificaciones"/>
      <sheetName val="Hoja1"/>
      <sheetName val="Hoja2"/>
      <sheetName val="Contratos 2022"/>
      <sheetName val="Estadísticas PYMES 2022"/>
      <sheetName val="Contratos 2023"/>
      <sheetName val="Estadísticas PYMES 2023"/>
      <sheetName val="Contratos 2024"/>
      <sheetName val="Estadísticas CONTRATOS 2024"/>
      <sheetName val="Estadísticas PYMES 2024"/>
      <sheetName val="Pendiente formalización"/>
      <sheetName val="Contratos 2025"/>
      <sheetName val="Estadísticas CONTRATOS 2025"/>
      <sheetName val="Estadísticas PYMES 2025"/>
      <sheetName val="Modificado 2025"/>
      <sheetName val="Desierto+Anuncio 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0">
          <cell r="C30">
            <v>794884.0066666666</v>
          </cell>
          <cell r="D30">
            <v>4187829.44</v>
          </cell>
        </row>
      </sheetData>
      <sheetData sheetId="15">
        <row r="23">
          <cell r="A23" t="str">
            <v>PYME</v>
          </cell>
          <cell r="B23" t="str">
            <v>Gran Empresa</v>
          </cell>
        </row>
        <row r="24">
          <cell r="A24">
            <v>33</v>
          </cell>
          <cell r="B24">
            <v>47</v>
          </cell>
        </row>
        <row r="58">
          <cell r="A58" t="str">
            <v>PYME</v>
          </cell>
          <cell r="B58" t="str">
            <v>Gran Empresa</v>
          </cell>
        </row>
        <row r="59">
          <cell r="A59">
            <v>4898677.5600000005</v>
          </cell>
          <cell r="B59">
            <v>13229561.876666667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56E8-DE56-4674-BE1A-4D9849F07032}">
  <sheetPr>
    <pageSetUpPr fitToPage="1"/>
  </sheetPr>
  <dimension ref="A1:J59"/>
  <sheetViews>
    <sheetView tabSelected="1" topLeftCell="A20" zoomScale="80" zoomScaleNormal="80" workbookViewId="0">
      <selection activeCell="I20" sqref="I20"/>
    </sheetView>
  </sheetViews>
  <sheetFormatPr baseColWidth="10" defaultColWidth="11.5546875" defaultRowHeight="18" x14ac:dyDescent="0.5"/>
  <cols>
    <col min="1" max="1" width="16.5546875" style="1" customWidth="1"/>
    <col min="2" max="2" width="20.5546875" style="1" customWidth="1"/>
    <col min="3" max="3" width="17.6640625" style="1" customWidth="1"/>
    <col min="4" max="4" width="17.33203125" style="1" customWidth="1"/>
    <col min="5" max="5" width="17.5546875" style="1" customWidth="1"/>
    <col min="6" max="6" width="18" style="1" customWidth="1"/>
    <col min="7" max="7" width="19.33203125" style="1" customWidth="1"/>
    <col min="8" max="8" width="17.33203125" style="1" customWidth="1"/>
    <col min="9" max="9" width="16.33203125" style="1" customWidth="1"/>
    <col min="10" max="10" width="20.109375" style="1" customWidth="1"/>
    <col min="11" max="16384" width="11.5546875" style="1"/>
  </cols>
  <sheetData>
    <row r="1" spans="1:10" x14ac:dyDescent="0.5">
      <c r="B1" s="2" t="s">
        <v>0</v>
      </c>
      <c r="C1" s="2"/>
      <c r="D1" s="2"/>
      <c r="E1" s="2"/>
      <c r="F1" s="2"/>
      <c r="G1" s="2"/>
    </row>
    <row r="2" spans="1:10" x14ac:dyDescent="0.5">
      <c r="B2" s="2"/>
      <c r="C2" s="2"/>
      <c r="D2" s="2"/>
      <c r="E2" s="2"/>
      <c r="F2" s="2"/>
      <c r="G2" s="2"/>
    </row>
    <row r="3" spans="1:10" x14ac:dyDescent="0.5">
      <c r="B3" s="2"/>
      <c r="C3" s="2"/>
      <c r="D3" s="2"/>
      <c r="E3" s="2"/>
      <c r="F3" s="2"/>
      <c r="G3" s="2"/>
    </row>
    <row r="4" spans="1:10" ht="21.6" x14ac:dyDescent="0.5">
      <c r="B4" s="3"/>
      <c r="C4" s="3"/>
      <c r="D4" s="3"/>
      <c r="E4" s="3"/>
      <c r="F4" s="3"/>
      <c r="G4" s="3"/>
    </row>
    <row r="5" spans="1:10" ht="34.950000000000003" customHeight="1" x14ac:dyDescent="0.5">
      <c r="A5" s="4" t="s">
        <v>1</v>
      </c>
      <c r="B5" s="5" t="s">
        <v>12</v>
      </c>
      <c r="C5" s="6"/>
      <c r="D5" s="5" t="s">
        <v>2</v>
      </c>
      <c r="E5" s="6"/>
      <c r="F5" s="5" t="s">
        <v>3</v>
      </c>
      <c r="G5" s="7"/>
      <c r="H5" s="8" t="s">
        <v>4</v>
      </c>
      <c r="I5" s="8" t="s">
        <v>5</v>
      </c>
      <c r="J5" s="8" t="s">
        <v>6</v>
      </c>
    </row>
    <row r="6" spans="1:10" ht="34.950000000000003" customHeight="1" x14ac:dyDescent="0.5">
      <c r="A6" s="9"/>
      <c r="B6" s="10" t="s">
        <v>7</v>
      </c>
      <c r="C6" s="10" t="s">
        <v>8</v>
      </c>
      <c r="D6" s="10" t="s">
        <v>7</v>
      </c>
      <c r="E6" s="10" t="s">
        <v>8</v>
      </c>
      <c r="F6" s="10" t="s">
        <v>7</v>
      </c>
      <c r="G6" s="11" t="s">
        <v>8</v>
      </c>
      <c r="H6" s="8"/>
      <c r="I6" s="8"/>
      <c r="J6" s="8"/>
    </row>
    <row r="7" spans="1:10" x14ac:dyDescent="0.5">
      <c r="A7" s="12" t="s">
        <v>9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f>B7+D7+F7</f>
        <v>0</v>
      </c>
      <c r="I7" s="13">
        <f>C7+E7+G7</f>
        <v>0</v>
      </c>
      <c r="J7" s="13">
        <f>H7-I7</f>
        <v>0</v>
      </c>
    </row>
    <row r="8" spans="1:10" x14ac:dyDescent="0.5">
      <c r="A8" s="12" t="s">
        <v>10</v>
      </c>
      <c r="B8" s="13">
        <v>34</v>
      </c>
      <c r="C8" s="13">
        <v>7</v>
      </c>
      <c r="D8" s="13">
        <v>29</v>
      </c>
      <c r="E8" s="13">
        <v>18</v>
      </c>
      <c r="F8" s="13">
        <v>12</v>
      </c>
      <c r="G8" s="13">
        <v>4</v>
      </c>
      <c r="H8" s="13">
        <f t="shared" ref="H8:I9" si="0">B8+D8+F8</f>
        <v>75</v>
      </c>
      <c r="I8" s="13">
        <f t="shared" si="0"/>
        <v>29</v>
      </c>
      <c r="J8" s="13">
        <f t="shared" ref="J8:J9" si="1">H8-I8</f>
        <v>46</v>
      </c>
    </row>
    <row r="9" spans="1:10" x14ac:dyDescent="0.5">
      <c r="A9" s="12" t="s">
        <v>11</v>
      </c>
      <c r="B9" s="13">
        <v>0</v>
      </c>
      <c r="C9" s="13">
        <v>0</v>
      </c>
      <c r="D9" s="13">
        <v>3</v>
      </c>
      <c r="E9" s="13">
        <v>2</v>
      </c>
      <c r="F9" s="13">
        <v>2</v>
      </c>
      <c r="G9" s="13">
        <v>2</v>
      </c>
      <c r="H9" s="13">
        <f t="shared" si="0"/>
        <v>5</v>
      </c>
      <c r="I9" s="13">
        <f t="shared" si="0"/>
        <v>4</v>
      </c>
      <c r="J9" s="13">
        <f t="shared" si="1"/>
        <v>1</v>
      </c>
    </row>
    <row r="10" spans="1:10" x14ac:dyDescent="0.5">
      <c r="B10" s="13">
        <f>SUM(B7:B9)</f>
        <v>34</v>
      </c>
      <c r="C10" s="13">
        <f t="shared" ref="C10:I10" si="2">SUM(C7:C9)</f>
        <v>7</v>
      </c>
      <c r="D10" s="13">
        <f t="shared" si="2"/>
        <v>32</v>
      </c>
      <c r="E10" s="13">
        <f t="shared" si="2"/>
        <v>20</v>
      </c>
      <c r="F10" s="13">
        <f t="shared" si="2"/>
        <v>14</v>
      </c>
      <c r="G10" s="13">
        <f t="shared" si="2"/>
        <v>6</v>
      </c>
      <c r="H10" s="13">
        <f t="shared" si="2"/>
        <v>80</v>
      </c>
      <c r="I10" s="13">
        <f t="shared" si="2"/>
        <v>33</v>
      </c>
      <c r="J10" s="13">
        <f>SUM(J7:J9)</f>
        <v>47</v>
      </c>
    </row>
    <row r="11" spans="1:10" x14ac:dyDescent="0.5">
      <c r="J11"/>
    </row>
    <row r="14" spans="1:10" ht="37.950000000000003" customHeight="1" x14ac:dyDescent="0.5">
      <c r="A14" s="14"/>
      <c r="B14" s="5" t="s">
        <v>12</v>
      </c>
      <c r="C14" s="6"/>
      <c r="D14" s="5" t="s">
        <v>2</v>
      </c>
      <c r="E14" s="6"/>
      <c r="F14" s="5" t="s">
        <v>3</v>
      </c>
      <c r="G14" s="6"/>
      <c r="H14"/>
      <c r="I14"/>
      <c r="J14"/>
    </row>
    <row r="15" spans="1:10" x14ac:dyDescent="0.5">
      <c r="A15" s="15"/>
      <c r="B15" s="10" t="s">
        <v>7</v>
      </c>
      <c r="C15" s="10" t="s">
        <v>8</v>
      </c>
      <c r="D15" s="10" t="s">
        <v>7</v>
      </c>
      <c r="E15" s="10" t="s">
        <v>8</v>
      </c>
      <c r="F15" s="10" t="s">
        <v>7</v>
      </c>
      <c r="G15" s="10" t="s">
        <v>8</v>
      </c>
      <c r="H15"/>
      <c r="I15"/>
      <c r="J15"/>
    </row>
    <row r="16" spans="1:10" x14ac:dyDescent="0.5">
      <c r="A16" s="12" t="s">
        <v>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/>
      <c r="I16"/>
      <c r="J16"/>
    </row>
    <row r="17" spans="1:10" x14ac:dyDescent="0.5">
      <c r="A17" s="12" t="s">
        <v>10</v>
      </c>
      <c r="B17" s="16">
        <v>0.42499999999999999</v>
      </c>
      <c r="C17" s="16">
        <v>8.7499999999999994E-2</v>
      </c>
      <c r="D17" s="16">
        <v>0.36249999999999999</v>
      </c>
      <c r="E17" s="16">
        <v>0.22500000000000001</v>
      </c>
      <c r="F17" s="16">
        <v>0.15</v>
      </c>
      <c r="G17" s="16">
        <v>0.05</v>
      </c>
      <c r="H17"/>
      <c r="I17"/>
      <c r="J17"/>
    </row>
    <row r="18" spans="1:10" x14ac:dyDescent="0.5">
      <c r="A18" s="12" t="s">
        <v>11</v>
      </c>
      <c r="B18" s="16">
        <v>0</v>
      </c>
      <c r="C18" s="16">
        <v>0</v>
      </c>
      <c r="D18" s="16">
        <v>3.7499999999999999E-2</v>
      </c>
      <c r="E18" s="16">
        <v>2.5000000000000001E-2</v>
      </c>
      <c r="F18" s="16">
        <v>2.5000000000000001E-2</v>
      </c>
      <c r="G18" s="16">
        <v>2.5000000000000001E-2</v>
      </c>
      <c r="H18"/>
      <c r="I18"/>
      <c r="J18"/>
    </row>
    <row r="19" spans="1:10" x14ac:dyDescent="0.5">
      <c r="B19" s="16">
        <f>SUM(B16:B18)</f>
        <v>0.42499999999999999</v>
      </c>
      <c r="C19" s="16">
        <f t="shared" ref="C19:G19" si="3">SUM(C16:C18)</f>
        <v>8.7499999999999994E-2</v>
      </c>
      <c r="D19" s="16">
        <f t="shared" si="3"/>
        <v>0.39999999999999997</v>
      </c>
      <c r="E19" s="16">
        <f t="shared" si="3"/>
        <v>0.25</v>
      </c>
      <c r="F19" s="16">
        <f t="shared" si="3"/>
        <v>0.17499999999999999</v>
      </c>
      <c r="G19" s="16">
        <f t="shared" si="3"/>
        <v>7.5000000000000011E-2</v>
      </c>
      <c r="H19"/>
      <c r="I19"/>
      <c r="J19"/>
    </row>
    <row r="22" spans="1:10" x14ac:dyDescent="0.5">
      <c r="A22" s="17" t="s">
        <v>1</v>
      </c>
      <c r="B22" s="17"/>
    </row>
    <row r="23" spans="1:10" x14ac:dyDescent="0.5">
      <c r="A23" s="18" t="s">
        <v>13</v>
      </c>
      <c r="B23" s="18" t="s">
        <v>14</v>
      </c>
    </row>
    <row r="24" spans="1:10" x14ac:dyDescent="0.5">
      <c r="A24" s="19">
        <f>I10</f>
        <v>33</v>
      </c>
      <c r="B24" s="19">
        <f>J10</f>
        <v>47</v>
      </c>
    </row>
    <row r="40" spans="1:10" ht="36" customHeight="1" x14ac:dyDescent="0.5">
      <c r="A40" s="4" t="s">
        <v>15</v>
      </c>
      <c r="B40" s="5" t="s">
        <v>12</v>
      </c>
      <c r="C40" s="6"/>
      <c r="D40" s="20" t="s">
        <v>2</v>
      </c>
      <c r="E40" s="21"/>
      <c r="F40" s="5" t="s">
        <v>3</v>
      </c>
      <c r="G40" s="7"/>
      <c r="H40" s="8" t="s">
        <v>15</v>
      </c>
      <c r="I40" s="8" t="s">
        <v>16</v>
      </c>
      <c r="J40" s="8" t="s">
        <v>17</v>
      </c>
    </row>
    <row r="41" spans="1:10" ht="36" customHeight="1" x14ac:dyDescent="0.5">
      <c r="A41" s="9"/>
      <c r="B41" s="10" t="s">
        <v>7</v>
      </c>
      <c r="C41" s="10" t="s">
        <v>8</v>
      </c>
      <c r="D41" s="10" t="s">
        <v>7</v>
      </c>
      <c r="E41" s="10" t="s">
        <v>8</v>
      </c>
      <c r="F41" s="10" t="s">
        <v>7</v>
      </c>
      <c r="G41" s="11" t="s">
        <v>8</v>
      </c>
      <c r="H41" s="8"/>
      <c r="I41" s="8"/>
      <c r="J41" s="8"/>
    </row>
    <row r="42" spans="1:10" x14ac:dyDescent="0.5">
      <c r="A42" s="12" t="s">
        <v>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B42+D42+F42</f>
        <v>0</v>
      </c>
      <c r="I42" s="22">
        <f>C42+E42+G42</f>
        <v>0</v>
      </c>
      <c r="J42" s="22">
        <f>H42-I42</f>
        <v>0</v>
      </c>
    </row>
    <row r="43" spans="1:10" x14ac:dyDescent="0.5">
      <c r="A43" s="12" t="s">
        <v>10</v>
      </c>
      <c r="B43" s="22">
        <v>13145525.99</v>
      </c>
      <c r="C43" s="22">
        <v>2130483</v>
      </c>
      <c r="D43" s="22">
        <v>744071.19666666666</v>
      </c>
      <c r="E43" s="22">
        <v>590847.75</v>
      </c>
      <c r="F43" s="22">
        <v>2109104.44</v>
      </c>
      <c r="G43" s="22">
        <v>62159</v>
      </c>
      <c r="H43" s="22">
        <f t="shared" ref="H43:I44" si="4">B43+D43+F43</f>
        <v>15998701.626666667</v>
      </c>
      <c r="I43" s="22">
        <f t="shared" si="4"/>
        <v>2783489.75</v>
      </c>
      <c r="J43" s="22">
        <f t="shared" ref="J43:J44" si="5">H43-I43</f>
        <v>13215211.876666667</v>
      </c>
    </row>
    <row r="44" spans="1:10" x14ac:dyDescent="0.5">
      <c r="A44" s="12" t="s">
        <v>11</v>
      </c>
      <c r="B44" s="22">
        <v>0</v>
      </c>
      <c r="C44" s="22">
        <v>0</v>
      </c>
      <c r="D44" s="22">
        <v>50812.81</v>
      </c>
      <c r="E44" s="22">
        <v>36462.81</v>
      </c>
      <c r="F44" s="22">
        <v>2078725</v>
      </c>
      <c r="G44" s="22">
        <v>2078725</v>
      </c>
      <c r="H44" s="22">
        <f t="shared" si="4"/>
        <v>2129537.81</v>
      </c>
      <c r="I44" s="22">
        <f t="shared" si="4"/>
        <v>2115187.81</v>
      </c>
      <c r="J44" s="22">
        <f t="shared" si="5"/>
        <v>14350</v>
      </c>
    </row>
    <row r="45" spans="1:10" x14ac:dyDescent="0.5">
      <c r="B45" s="22">
        <f>SUM(B42:B44)</f>
        <v>13145525.99</v>
      </c>
      <c r="C45" s="22">
        <f t="shared" ref="C45:J45" si="6">SUM(C42:C44)</f>
        <v>2130483</v>
      </c>
      <c r="D45" s="22">
        <f>'[1]Estadísticas CONTRATOS 2025'!C30</f>
        <v>794884.0066666666</v>
      </c>
      <c r="E45" s="22">
        <f t="shared" si="6"/>
        <v>627310.56000000006</v>
      </c>
      <c r="F45" s="22">
        <f>'[1]Estadísticas CONTRATOS 2025'!D30</f>
        <v>4187829.44</v>
      </c>
      <c r="G45" s="22">
        <f t="shared" si="6"/>
        <v>2140884</v>
      </c>
      <c r="H45" s="22">
        <f t="shared" si="6"/>
        <v>18128239.436666667</v>
      </c>
      <c r="I45" s="22">
        <f t="shared" si="6"/>
        <v>4898677.5600000005</v>
      </c>
      <c r="J45" s="22">
        <f t="shared" si="6"/>
        <v>13229561.876666667</v>
      </c>
    </row>
    <row r="46" spans="1:10" x14ac:dyDescent="0.5">
      <c r="J46"/>
    </row>
    <row r="49" spans="1:10" x14ac:dyDescent="0.5">
      <c r="A49" s="14"/>
      <c r="B49" s="5" t="s">
        <v>12</v>
      </c>
      <c r="C49" s="6"/>
      <c r="D49" s="20" t="s">
        <v>2</v>
      </c>
      <c r="E49" s="21"/>
      <c r="F49" s="5" t="s">
        <v>3</v>
      </c>
      <c r="G49" s="6"/>
      <c r="H49"/>
      <c r="I49"/>
      <c r="J49"/>
    </row>
    <row r="50" spans="1:10" x14ac:dyDescent="0.5">
      <c r="A50" s="15"/>
      <c r="B50" s="10" t="s">
        <v>7</v>
      </c>
      <c r="C50" s="10" t="s">
        <v>8</v>
      </c>
      <c r="D50" s="10" t="s">
        <v>7</v>
      </c>
      <c r="E50" s="10" t="s">
        <v>8</v>
      </c>
      <c r="F50" s="10" t="s">
        <v>7</v>
      </c>
      <c r="G50" s="10" t="s">
        <v>8</v>
      </c>
      <c r="H50"/>
      <c r="I50"/>
      <c r="J50"/>
    </row>
    <row r="51" spans="1:10" x14ac:dyDescent="0.5">
      <c r="A51" s="12" t="s">
        <v>9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/>
      <c r="I51"/>
      <c r="J51"/>
    </row>
    <row r="52" spans="1:10" x14ac:dyDescent="0.5">
      <c r="A52" s="12" t="s">
        <v>10</v>
      </c>
      <c r="B52" s="16">
        <v>0.72514079681734034</v>
      </c>
      <c r="C52" s="16">
        <v>0.11752288507900152</v>
      </c>
      <c r="D52" s="16">
        <v>4.1044868105707392E-2</v>
      </c>
      <c r="E52" s="16">
        <v>3.2592671343745348E-2</v>
      </c>
      <c r="F52" s="16">
        <v>0.11634358909305159</v>
      </c>
      <c r="G52" s="16">
        <v>3.4288492391751804E-3</v>
      </c>
      <c r="H52"/>
      <c r="I52"/>
      <c r="J52"/>
    </row>
    <row r="53" spans="1:10" x14ac:dyDescent="0.5">
      <c r="A53" s="12" t="s">
        <v>11</v>
      </c>
      <c r="B53" s="16">
        <v>0</v>
      </c>
      <c r="C53" s="16">
        <v>0</v>
      </c>
      <c r="D53" s="16">
        <v>2.8029644123755688E-3</v>
      </c>
      <c r="E53" s="16">
        <v>2.0113817520662999E-3</v>
      </c>
      <c r="F53" s="16">
        <v>0.11466778157152506</v>
      </c>
      <c r="G53" s="16">
        <v>0.11466778157152506</v>
      </c>
      <c r="H53"/>
      <c r="I53"/>
      <c r="J53"/>
    </row>
    <row r="54" spans="1:10" x14ac:dyDescent="0.5">
      <c r="B54" s="16">
        <f>SUM(B51:B53)</f>
        <v>0.72514079681734034</v>
      </c>
      <c r="C54" s="16">
        <f t="shared" ref="C54:G54" si="7">SUM(C51:C53)</f>
        <v>0.11752288507900152</v>
      </c>
      <c r="D54" s="16">
        <f t="shared" si="7"/>
        <v>4.3847832518082962E-2</v>
      </c>
      <c r="E54" s="16">
        <f t="shared" si="7"/>
        <v>3.4604053095811646E-2</v>
      </c>
      <c r="F54" s="16">
        <f t="shared" si="7"/>
        <v>0.23101137066457667</v>
      </c>
      <c r="G54" s="16">
        <f t="shared" si="7"/>
        <v>0.11809663081070024</v>
      </c>
      <c r="H54"/>
      <c r="I54"/>
      <c r="J54"/>
    </row>
    <row r="57" spans="1:10" x14ac:dyDescent="0.5">
      <c r="A57" s="17" t="s">
        <v>18</v>
      </c>
      <c r="B57" s="17"/>
    </row>
    <row r="58" spans="1:10" x14ac:dyDescent="0.5">
      <c r="A58" s="18" t="s">
        <v>13</v>
      </c>
      <c r="B58" s="18" t="s">
        <v>14</v>
      </c>
    </row>
    <row r="59" spans="1:10" x14ac:dyDescent="0.5">
      <c r="A59" s="23">
        <f>I45</f>
        <v>4898677.5600000005</v>
      </c>
      <c r="B59" s="23">
        <f>J45</f>
        <v>13229561.876666667</v>
      </c>
    </row>
  </sheetData>
  <mergeCells count="23">
    <mergeCell ref="J40:J41"/>
    <mergeCell ref="B49:C49"/>
    <mergeCell ref="D49:E49"/>
    <mergeCell ref="F49:G49"/>
    <mergeCell ref="A57:B57"/>
    <mergeCell ref="A40:A41"/>
    <mergeCell ref="B40:C40"/>
    <mergeCell ref="D40:E40"/>
    <mergeCell ref="F40:G40"/>
    <mergeCell ref="H40:H41"/>
    <mergeCell ref="I40:I41"/>
    <mergeCell ref="I5:I6"/>
    <mergeCell ref="J5:J6"/>
    <mergeCell ref="B14:C14"/>
    <mergeCell ref="D14:E14"/>
    <mergeCell ref="F14:G14"/>
    <mergeCell ref="A22:B22"/>
    <mergeCell ref="B1:G3"/>
    <mergeCell ref="A5:A6"/>
    <mergeCell ref="B5:C5"/>
    <mergeCell ref="D5:E5"/>
    <mergeCell ref="F5:G5"/>
    <mergeCell ref="H5:H6"/>
  </mergeCells>
  <pageMargins left="0.23622047244094491" right="0.23622047244094491" top="0.74803149606299213" bottom="0.74803149606299213" header="0.31496062992125984" footer="0.31496062992125984"/>
  <pageSetup paperSize="9" scale="53" orientation="portrait" r:id="rId1"/>
  <headerFooter>
    <oddFooter>&amp;R&amp;P/&amp;N</oddFooter>
  </headerFooter>
  <ignoredErrors>
    <ignoredError sqref="B10:G10 H7:J10 B19:G19 B45:G45 H42:J45 B54:G5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PYMES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Florez Sañudo</dc:creator>
  <cp:lastModifiedBy>Beatriz Florez Sañudo</cp:lastModifiedBy>
  <cp:lastPrinted>2026-01-29T13:41:23Z</cp:lastPrinted>
  <dcterms:created xsi:type="dcterms:W3CDTF">2026-01-29T13:36:53Z</dcterms:created>
  <dcterms:modified xsi:type="dcterms:W3CDTF">2026-01-29T13:41:47Z</dcterms:modified>
</cp:coreProperties>
</file>